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b1a77ff5a5e24eb/01_ADMIN/01_FAMILIA CONSTANTIN SRL/Marketing/Blog Posts/2022_Saptamana_38/"/>
    </mc:Choice>
  </mc:AlternateContent>
  <xr:revisionPtr revIDLastSave="17" documentId="14_{11E193D5-ED06-4E46-8214-13383B38BFB2}" xr6:coauthVersionLast="47" xr6:coauthVersionMax="47" xr10:uidLastSave="{6EA19EEF-4209-4AB8-80DD-A24048C1A74D}"/>
  <bookViews>
    <workbookView xWindow="-110" yWindow="-110" windowWidth="19420" windowHeight="10420" xr2:uid="{7B26EC13-BB40-41C5-9F94-B0CAA7D13CE8}"/>
  </bookViews>
  <sheets>
    <sheet name="Micro vs Profi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17" i="1"/>
  <c r="C15" i="1"/>
  <c r="C14" i="1"/>
  <c r="C5" i="1"/>
  <c r="C18" i="1" l="1"/>
  <c r="C8" i="1"/>
  <c r="C9" i="1" s="1"/>
  <c r="C10" i="1" s="1"/>
  <c r="C11" i="1" s="1"/>
  <c r="C19" i="1" l="1"/>
  <c r="C20" i="1" s="1"/>
  <c r="C21" i="1" l="1"/>
  <c r="C23" i="1" s="1"/>
</calcChain>
</file>

<file path=xl/sharedStrings.xml><?xml version="1.0" encoding="utf-8"?>
<sst xmlns="http://schemas.openxmlformats.org/spreadsheetml/2006/main" count="36" uniqueCount="20">
  <si>
    <t>Venituri Brute</t>
  </si>
  <si>
    <t>Costuri salariale</t>
  </si>
  <si>
    <t>Profit Brut</t>
  </si>
  <si>
    <t>Impozit</t>
  </si>
  <si>
    <t>Impozit dividende</t>
  </si>
  <si>
    <t>Profit Net</t>
  </si>
  <si>
    <t>Disponibil net de retras din societate</t>
  </si>
  <si>
    <t>1% din Venit</t>
  </si>
  <si>
    <t>Un salariu minim de 2550 lei, brut</t>
  </si>
  <si>
    <t>Detalii</t>
  </si>
  <si>
    <t>16% din Profitul Brut</t>
  </si>
  <si>
    <t>Diferenta Neta Micro vs Profit</t>
  </si>
  <si>
    <t>Venituri - Cheltuieli</t>
  </si>
  <si>
    <t>Profit Brut - Impozit</t>
  </si>
  <si>
    <t>Categorie</t>
  </si>
  <si>
    <t>Suma</t>
  </si>
  <si>
    <t>RON - total anual</t>
  </si>
  <si>
    <t xml:space="preserve">   </t>
  </si>
  <si>
    <t>Alte costuri</t>
  </si>
  <si>
    <t>Precum: Costul mafurilor, servicii diverse, utilitati, taxe,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</si>
</sst>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[$€-2]\ * #,##0_-;\-[$€-2]\ * #,##0_-;_-[$€-2]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3" fillId="0" borderId="0" xfId="0" applyFont="1"/>
    <xf numFmtId="0" fontId="4" fillId="0" borderId="0" xfId="0" applyFont="1"/>
    <xf numFmtId="164" fontId="4" fillId="0" borderId="0" xfId="1" applyNumberFormat="1" applyFont="1"/>
    <xf numFmtId="165" fontId="3" fillId="0" borderId="0" xfId="0" applyNumberFormat="1" applyFont="1"/>
    <xf numFmtId="9" fontId="3" fillId="0" borderId="0" xfId="2" applyFont="1" applyAlignment="1">
      <alignment horizontal="left"/>
    </xf>
    <xf numFmtId="0" fontId="4" fillId="0" borderId="1" xfId="0" applyFont="1" applyBorder="1"/>
    <xf numFmtId="164" fontId="4" fillId="0" borderId="2" xfId="1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6"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* #,##0_-;\-* #,##0_-;_-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* #,##0_-;\-* #,##0_-;_-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2185D6-6208-4995-B4C1-E38D0458C62E}" name="Table1" displayName="Table1" ref="B3:D11" totalsRowShown="0">
  <autoFilter ref="B3:D11" xr:uid="{402185D6-6208-4995-B4C1-E38D0458C62E}"/>
  <tableColumns count="3">
    <tableColumn id="1" xr3:uid="{2C0AC593-6318-455F-9D27-7C949EE58DA2}" name="Categorie" dataDxfId="5"/>
    <tableColumn id="2" xr3:uid="{4E40DCC6-07EB-461B-9FC6-B3130E59F56E}" name="Suma" dataDxfId="4" dataCellStyle="Comma"/>
    <tableColumn id="3" xr3:uid="{203071E1-A0D2-4985-B124-15EC0BE28158}" name="Detalii" dataDxfId="3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34499F5-68C2-47A2-B7B9-D3E05B32FCD0}" name="Table2" displayName="Table2" ref="B13:D21" totalsRowShown="0">
  <autoFilter ref="B13:D21" xr:uid="{E34499F5-68C2-47A2-B7B9-D3E05B32FCD0}"/>
  <tableColumns count="3">
    <tableColumn id="1" xr3:uid="{EA2E0F3D-9146-45C9-B71D-2D61751720CA}" name="Categorie" dataDxfId="2"/>
    <tableColumn id="2" xr3:uid="{01B48735-1289-4AC7-92D4-219BE779471E}" name="Suma" dataDxfId="1" dataCellStyle="Comma"/>
    <tableColumn id="3" xr3:uid="{9F0E3B8E-B1F4-42D0-B5D9-3E37C8356E10}" name="Detalii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87525-A7F6-4A7D-BF97-2757276F0EA7}">
  <dimension ref="B3:D24"/>
  <sheetViews>
    <sheetView showGridLines="0" tabSelected="1" workbookViewId="0">
      <selection activeCell="C16" sqref="C16"/>
    </sheetView>
  </sheetViews>
  <sheetFormatPr defaultColWidth="9.1796875" defaultRowHeight="13" x14ac:dyDescent="0.3"/>
  <cols>
    <col min="1" max="1" width="4.453125" style="1" customWidth="1"/>
    <col min="2" max="2" width="34.453125" style="1" bestFit="1" customWidth="1"/>
    <col min="3" max="3" width="14.7265625" style="2" bestFit="1" customWidth="1"/>
    <col min="4" max="4" width="50.54296875" style="3" bestFit="1" customWidth="1"/>
    <col min="5" max="5" width="10.54296875" style="1" bestFit="1" customWidth="1"/>
    <col min="6" max="16384" width="9.1796875" style="1"/>
  </cols>
  <sheetData>
    <row r="3" spans="2:4" ht="12.5" x14ac:dyDescent="0.25">
      <c r="B3" s="1" t="s">
        <v>14</v>
      </c>
      <c r="C3" s="2" t="s">
        <v>15</v>
      </c>
      <c r="D3" s="1" t="s">
        <v>9</v>
      </c>
    </row>
    <row r="4" spans="2:4" x14ac:dyDescent="0.3">
      <c r="B4" s="1" t="s">
        <v>0</v>
      </c>
      <c r="C4" s="2">
        <v>1000000</v>
      </c>
      <c r="D4" s="3" t="s">
        <v>16</v>
      </c>
    </row>
    <row r="5" spans="2:4" x14ac:dyDescent="0.3">
      <c r="B5" s="1" t="s">
        <v>1</v>
      </c>
      <c r="C5" s="2">
        <f>ROUND(2550*1.0225,0)*12</f>
        <v>31284</v>
      </c>
      <c r="D5" s="3" t="s">
        <v>8</v>
      </c>
    </row>
    <row r="6" spans="2:4" x14ac:dyDescent="0.3">
      <c r="B6" s="1" t="s">
        <v>18</v>
      </c>
      <c r="C6" s="2">
        <v>0</v>
      </c>
      <c r="D6" s="3" t="s">
        <v>19</v>
      </c>
    </row>
    <row r="7" spans="2:4" x14ac:dyDescent="0.3">
      <c r="B7" s="4" t="s">
        <v>2</v>
      </c>
      <c r="C7" s="5">
        <f>C4-C5-C6</f>
        <v>968716</v>
      </c>
      <c r="D7" s="3" t="s">
        <v>12</v>
      </c>
    </row>
    <row r="8" spans="2:4" x14ac:dyDescent="0.3">
      <c r="B8" s="1" t="s">
        <v>3</v>
      </c>
      <c r="C8" s="2">
        <f>C4*1%</f>
        <v>10000</v>
      </c>
      <c r="D8" s="6" t="s">
        <v>7</v>
      </c>
    </row>
    <row r="9" spans="2:4" x14ac:dyDescent="0.3">
      <c r="B9" s="4" t="s">
        <v>5</v>
      </c>
      <c r="C9" s="5">
        <f>C7-C8</f>
        <v>958716</v>
      </c>
      <c r="D9" s="3" t="s">
        <v>13</v>
      </c>
    </row>
    <row r="10" spans="2:4" x14ac:dyDescent="0.3">
      <c r="B10" s="1" t="s">
        <v>4</v>
      </c>
      <c r="C10" s="2">
        <f>C9*D10</f>
        <v>76697.279999999999</v>
      </c>
      <c r="D10" s="7">
        <v>0.08</v>
      </c>
    </row>
    <row r="11" spans="2:4" x14ac:dyDescent="0.3">
      <c r="B11" s="4" t="s">
        <v>6</v>
      </c>
      <c r="C11" s="2">
        <f>C9-C10</f>
        <v>882018.72</v>
      </c>
    </row>
    <row r="13" spans="2:4" ht="12.5" x14ac:dyDescent="0.25">
      <c r="B13" s="1" t="s">
        <v>14</v>
      </c>
      <c r="C13" s="2" t="s">
        <v>15</v>
      </c>
      <c r="D13" s="1" t="s">
        <v>9</v>
      </c>
    </row>
    <row r="14" spans="2:4" x14ac:dyDescent="0.3">
      <c r="B14" s="1" t="s">
        <v>0</v>
      </c>
      <c r="C14" s="2">
        <f>C4</f>
        <v>1000000</v>
      </c>
      <c r="D14" s="3" t="s">
        <v>16</v>
      </c>
    </row>
    <row r="15" spans="2:4" x14ac:dyDescent="0.3">
      <c r="B15" s="1" t="s">
        <v>1</v>
      </c>
      <c r="C15" s="2">
        <f>ROUND(3000*1.0225,0)*12</f>
        <v>36816</v>
      </c>
      <c r="D15" s="3" t="s">
        <v>8</v>
      </c>
    </row>
    <row r="16" spans="2:4" x14ac:dyDescent="0.3">
      <c r="B16" s="1" t="s">
        <v>18</v>
      </c>
      <c r="C16" s="2">
        <v>0</v>
      </c>
      <c r="D16" s="3" t="s">
        <v>19</v>
      </c>
    </row>
    <row r="17" spans="2:4" x14ac:dyDescent="0.3">
      <c r="B17" s="4" t="s">
        <v>2</v>
      </c>
      <c r="C17" s="5">
        <f>C14-C15-C16</f>
        <v>963184</v>
      </c>
      <c r="D17" s="3" t="s">
        <v>12</v>
      </c>
    </row>
    <row r="18" spans="2:4" x14ac:dyDescent="0.3">
      <c r="B18" s="1" t="s">
        <v>3</v>
      </c>
      <c r="C18" s="2">
        <f>C17*16%</f>
        <v>154109.44</v>
      </c>
      <c r="D18" s="3" t="s">
        <v>10</v>
      </c>
    </row>
    <row r="19" spans="2:4" x14ac:dyDescent="0.3">
      <c r="B19" s="4" t="s">
        <v>5</v>
      </c>
      <c r="C19" s="5">
        <f>C17-C18</f>
        <v>809074.56</v>
      </c>
      <c r="D19" s="3" t="s">
        <v>13</v>
      </c>
    </row>
    <row r="20" spans="2:4" x14ac:dyDescent="0.3">
      <c r="B20" s="1" t="s">
        <v>4</v>
      </c>
      <c r="C20" s="2">
        <f>C19*D20</f>
        <v>64725.964800000009</v>
      </c>
      <c r="D20" s="7">
        <v>0.08</v>
      </c>
    </row>
    <row r="21" spans="2:4" x14ac:dyDescent="0.3">
      <c r="B21" s="4" t="s">
        <v>6</v>
      </c>
      <c r="C21" s="2">
        <f>C19-C20</f>
        <v>744348.5952000001</v>
      </c>
    </row>
    <row r="23" spans="2:4" x14ac:dyDescent="0.3">
      <c r="B23" s="8" t="s">
        <v>11</v>
      </c>
      <c r="C23" s="9">
        <f>C11-C21</f>
        <v>137670.12479999987</v>
      </c>
    </row>
    <row r="24" spans="2:4" x14ac:dyDescent="0.3">
      <c r="C24" s="2" t="s">
        <v>17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Micro vs Profit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FamiliaConta.ro</dc:creator>
  <cp:lastModifiedBy>Constantin Daniel</cp:lastModifiedBy>
  <dcterms:created xsi:type="dcterms:W3CDTF">2022-09-22T09:18:36Z</dcterms:created>
  <dcterms:modified xsi:type="dcterms:W3CDTF">2022-09-22T10:05:26Z</dcterms:modified>
</cp:coreProperties>
</file>